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72.30.1.20\daie\Analistas 2024\Evidencias GM\BOLETIN\"/>
    </mc:Choice>
  </mc:AlternateContent>
  <xr:revisionPtr revIDLastSave="0" documentId="8_{700FCA3A-697F-4EF6-BD0B-EA8D9EFA3A3F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Boletin 54" sheetId="1" r:id="rId1"/>
  </sheets>
  <definedNames>
    <definedName name="_xlnm._FilterDatabase" localSheetId="0" hidden="1">'Boletin 54'!$A$84:$B$84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6" i="1"/>
  <c r="B35" i="1"/>
  <c r="C30" i="1" s="1"/>
  <c r="C34" i="1" l="1"/>
  <c r="C33" i="1"/>
  <c r="C32" i="1"/>
  <c r="C31" i="1"/>
  <c r="B152" i="1"/>
  <c r="B151" i="1" l="1"/>
  <c r="B108" i="1"/>
  <c r="C10" i="1" l="1"/>
  <c r="C11" i="1" l="1"/>
  <c r="C8" i="1"/>
  <c r="C13" i="1"/>
  <c r="C9" i="1"/>
  <c r="C12" i="1"/>
  <c r="C14" i="1"/>
  <c r="C16" i="1" l="1"/>
  <c r="B58" i="1"/>
  <c r="C57" i="1" l="1"/>
  <c r="C58" i="1"/>
  <c r="C56" i="1"/>
  <c r="B153" i="1" l="1"/>
  <c r="C159" i="1"/>
  <c r="B159" i="1"/>
  <c r="C164" i="1" l="1"/>
  <c r="B164" i="1"/>
  <c r="B127" i="1" l="1"/>
  <c r="B52" i="1"/>
  <c r="C50" i="1" l="1"/>
  <c r="C51" i="1"/>
  <c r="C52" i="1"/>
  <c r="C49" i="1"/>
  <c r="C48" i="1"/>
  <c r="B68" i="1" l="1"/>
  <c r="B45" i="1"/>
  <c r="C43" i="1" l="1"/>
  <c r="C45" i="1"/>
  <c r="C44" i="1"/>
</calcChain>
</file>

<file path=xl/sharedStrings.xml><?xml version="1.0" encoding="utf-8"?>
<sst xmlns="http://schemas.openxmlformats.org/spreadsheetml/2006/main" count="105" uniqueCount="68">
  <si>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</si>
  <si>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</si>
  <si>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</si>
  <si>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</si>
  <si>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</si>
  <si>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</si>
  <si>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</si>
  <si>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</si>
  <si>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</si>
  <si>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</si>
  <si>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</si>
  <si>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</si>
  <si>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</si>
  <si>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</si>
  <si>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</si>
  <si>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</si>
  <si>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Incompleta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</si>
  <si>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</si>
  <si>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</si>
  <si>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</si>
  <si>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</si>
  <si>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</si>
  <si>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</si>
  <si>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</si>
  <si>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</si>
  <si>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</si>
  <si>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</si>
  <si>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</si>
  <si>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</si>
  <si>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</si>
  <si>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</si>
  <si>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</si>
  <si>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</si>
  <si>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</si>
  <si>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</si>
  <si>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</si>
  <si>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</si>
  <si>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</si>
  <si>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</si>
  <si>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Empresa no acogida a la Ley 187-17</t>
  </si>
  <si>
    <t>SERVIDORES PUBLICOS</t>
  </si>
  <si>
    <t>MIPYME Certificada</t>
  </si>
  <si>
    <t>Persona física</t>
  </si>
  <si>
    <t>Depto. Monitoreo y Análisis de Datos</t>
  </si>
  <si>
    <t>Depto. Investigaciones y reclamos</t>
  </si>
  <si>
    <t>Licitación Pública Internacional</t>
  </si>
  <si>
    <t>Verificación del SNCP</t>
  </si>
  <si>
    <t>No Especificada</t>
  </si>
  <si>
    <t>Ministerio de la Vivienda, Hábitat y Edificaciones</t>
  </si>
  <si>
    <t>Implementación</t>
  </si>
  <si>
    <t xml:space="preserve">Declinadas </t>
  </si>
  <si>
    <t>#54</t>
  </si>
  <si>
    <t>T4-2024</t>
  </si>
  <si>
    <t>Licitacion Publica Nacional</t>
  </si>
  <si>
    <t>Procesos De Excepcion Seguridad Nacional</t>
  </si>
  <si>
    <t>Comparacion De Precios</t>
  </si>
  <si>
    <t>Procesos De Excepcion</t>
  </si>
  <si>
    <t>Compras Por Debajo Del Umbral</t>
  </si>
  <si>
    <t>Licitacion Publica Internacional</t>
  </si>
  <si>
    <t>CONCEPCIÓN DE LA VEGA</t>
  </si>
  <si>
    <t>Dirección General de Pasaportes</t>
  </si>
  <si>
    <t>Sistema Nacional de Atención a Emergencias y Seguridad 9-1-1</t>
  </si>
  <si>
    <t>AYUNTAMIENTO SANTIAGO DE LOS CABALLEROS</t>
  </si>
  <si>
    <t>Policia Nacional</t>
  </si>
  <si>
    <t>Procesos de Excepción Seguridad Nacional</t>
  </si>
  <si>
    <t>Base Legal (Solicitudes de Leyes)</t>
  </si>
  <si>
    <t xml:space="preserve">Recursos Humanos </t>
  </si>
  <si>
    <t xml:space="preserve">Registro de provedores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</si>
</sst>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  <xf numFmtId="8" fontId="0" fillId="0" borderId="0" xfId="0" applyNumberFormat="1"/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octubre - dic</a:t>
            </a:r>
            <a:r>
              <a:rPr lang="en-US" sz="1600" baseline="0"/>
              <a:t>iembre 2024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54'!$A$8:$A$15</c:f>
              <c:strCache>
                <c:ptCount val="8"/>
                <c:pt idx="0">
                  <c:v>Licitacion Publica Nacional</c:v>
                </c:pt>
                <c:pt idx="1">
                  <c:v>Procesos De Excepcion Seguridad Nacional</c:v>
                </c:pt>
                <c:pt idx="2">
                  <c:v>Comparacion De Precios</c:v>
                </c:pt>
                <c:pt idx="3">
                  <c:v>Procesos De Excepcion</c:v>
                </c:pt>
                <c:pt idx="4">
                  <c:v>Compras Menores</c:v>
                </c:pt>
                <c:pt idx="5">
                  <c:v>Subasta Inversa</c:v>
                </c:pt>
                <c:pt idx="6">
                  <c:v>Compras Por Debajo Del Umbral</c:v>
                </c:pt>
                <c:pt idx="7">
                  <c:v>Licitacion Publica Internacional</c:v>
                </c:pt>
              </c:strCache>
            </c:strRef>
          </c:cat>
          <c:val>
            <c:numRef>
              <c:f>'Boletin 54'!$B$8:$B$15</c:f>
              <c:numCache>
                <c:formatCode>#,##0</c:formatCode>
                <c:ptCount val="8"/>
                <c:pt idx="0">
                  <c:v>16338</c:v>
                </c:pt>
                <c:pt idx="1">
                  <c:v>8697</c:v>
                </c:pt>
                <c:pt idx="2">
                  <c:v>6948</c:v>
                </c:pt>
                <c:pt idx="3">
                  <c:v>5610</c:v>
                </c:pt>
                <c:pt idx="4">
                  <c:v>5373</c:v>
                </c:pt>
                <c:pt idx="5">
                  <c:v>1792</c:v>
                </c:pt>
                <c:pt idx="6">
                  <c:v>1424</c:v>
                </c:pt>
                <c:pt idx="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solicitudes</a:t>
            </a:r>
            <a:r>
              <a:rPr lang="es-DO" b="1" baseline="0"/>
              <a:t> recibidas en OAI</a:t>
            </a:r>
            <a:r>
              <a:rPr lang="es-DO" b="1"/>
              <a:t> por género por la DGCP</a:t>
            </a:r>
            <a:r>
              <a:rPr lang="es-DO" b="1" baseline="0"/>
              <a:t> octubre - diciembre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54'!$A$220:$A$221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54'!$B$220:$B$221</c:f>
              <c:numCache>
                <c:formatCode>General</c:formatCode>
                <c:ptCount val="2"/>
                <c:pt idx="0">
                  <c:v>23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octubre -diciembre 2024 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54'!$A$30:$A$34</c:f>
              <c:strCache>
                <c:ptCount val="5"/>
                <c:pt idx="0">
                  <c:v>DISTRITO NACIONAL</c:v>
                </c:pt>
                <c:pt idx="1">
                  <c:v>No Especificada</c:v>
                </c:pt>
                <c:pt idx="2">
                  <c:v>SANTO DOMINGO</c:v>
                </c:pt>
                <c:pt idx="3">
                  <c:v>SANTIAGO</c:v>
                </c:pt>
                <c:pt idx="4">
                  <c:v>CONCEPCIÓN DE LA VEGA</c:v>
                </c:pt>
              </c:strCache>
            </c:strRef>
          </c:cat>
          <c:val>
            <c:numRef>
              <c:f>'Boletin 54'!$B$30:$B$34</c:f>
              <c:numCache>
                <c:formatCode>#,##0.00</c:formatCode>
                <c:ptCount val="5"/>
                <c:pt idx="0">
                  <c:v>23347006519</c:v>
                </c:pt>
                <c:pt idx="1">
                  <c:v>9772467691</c:v>
                </c:pt>
                <c:pt idx="2">
                  <c:v>8844995299</c:v>
                </c:pt>
                <c:pt idx="3">
                  <c:v>2461103605</c:v>
                </c:pt>
                <c:pt idx="4">
                  <c:v>578198898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octubre - diciembre 2024 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54'!$A$85:$A$92</c:f>
              <c:strCache>
                <c:ptCount val="8"/>
                <c:pt idx="0">
                  <c:v>Licitación Pública Internacional</c:v>
                </c:pt>
                <c:pt idx="1">
                  <c:v>Procesos de Excepción Seguridad Nacional</c:v>
                </c:pt>
                <c:pt idx="2">
                  <c:v>Subasta Inversa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54'!$B$85:$B$92</c:f>
              <c:numCache>
                <c:formatCode>#,##0</c:formatCode>
                <c:ptCount val="8"/>
                <c:pt idx="0">
                  <c:v>2</c:v>
                </c:pt>
                <c:pt idx="1">
                  <c:v>19</c:v>
                </c:pt>
                <c:pt idx="2">
                  <c:v>68</c:v>
                </c:pt>
                <c:pt idx="3">
                  <c:v>208</c:v>
                </c:pt>
                <c:pt idx="4">
                  <c:v>686</c:v>
                </c:pt>
                <c:pt idx="5">
                  <c:v>726</c:v>
                </c:pt>
                <c:pt idx="6">
                  <c:v>5633</c:v>
                </c:pt>
                <c:pt idx="7">
                  <c:v>11619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diciembre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54'!$A$123:$A$126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 Certificada</c:v>
                </c:pt>
                <c:pt idx="3">
                  <c:v>Persona física</c:v>
                </c:pt>
              </c:strCache>
            </c:strRef>
          </c:cat>
          <c:val>
            <c:numRef>
              <c:f>'Boletin 54'!$B$123:$B$126</c:f>
              <c:numCache>
                <c:formatCode>#,##0_ ;\-#,##0\ </c:formatCode>
                <c:ptCount val="4"/>
                <c:pt idx="0">
                  <c:v>59378</c:v>
                </c:pt>
                <c:pt idx="1">
                  <c:v>879</c:v>
                </c:pt>
                <c:pt idx="2">
                  <c:v>14894</c:v>
                </c:pt>
                <c:pt idx="3">
                  <c:v>49477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julio - septiembre 2024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54'!$A$151:$A$152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54'!$B$151:$B$152</c:f>
              <c:numCache>
                <c:formatCode>General</c:formatCode>
                <c:ptCount val="2"/>
                <c:pt idx="0">
                  <c:v>284</c:v>
                </c:pt>
                <c:pt idx="1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E-4FB8-A062-8862BCE56A9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74-4063-B6A2-F4958C71826D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74-4063-B6A2-F4958C718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54'!$A$189:$A$198</c:f>
              <c:strCache>
                <c:ptCount val="10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(Solicitudes de Leyes)</c:v>
                </c:pt>
                <c:pt idx="4">
                  <c:v>Recursos Humanos </c:v>
                </c:pt>
                <c:pt idx="5">
                  <c:v>Declinadas </c:v>
                </c:pt>
                <c:pt idx="6">
                  <c:v>Registro de provedores </c:v>
                </c:pt>
                <c:pt idx="7">
                  <c:v>Implementación</c:v>
                </c:pt>
                <c:pt idx="8">
                  <c:v>Verificación del SNCP</c:v>
                </c:pt>
                <c:pt idx="9">
                  <c:v>Depto. Investigaciones y reclamos</c:v>
                </c:pt>
              </c:strCache>
            </c:strRef>
          </c:cat>
          <c:val>
            <c:numRef>
              <c:f>'Boletin 54'!$B$189:$B$198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41</c:v>
                </c:pt>
                <c:pt idx="4">
                  <c:v>1</c:v>
                </c:pt>
                <c:pt idx="5">
                  <c:v>15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54'!$B$104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54'!$A$105:$A$107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54'!$B$105:$B$107</c:f>
              <c:numCache>
                <c:formatCode>#,##0</c:formatCode>
                <c:ptCount val="3"/>
                <c:pt idx="0">
                  <c:v>31785</c:v>
                </c:pt>
                <c:pt idx="1">
                  <c:v>88710</c:v>
                </c:pt>
                <c:pt idx="2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octubre - diciembre 2024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>
        <c:manualLayout>
          <c:xMode val="edge"/>
          <c:yMode val="edge"/>
          <c:x val="0.12700514591639717"/>
          <c:y val="3.8459928993665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54'!$A$63:$A$67</c:f>
              <c:strCache>
                <c:ptCount val="5"/>
                <c:pt idx="0">
                  <c:v>Dirección General de Pasaportes</c:v>
                </c:pt>
                <c:pt idx="1">
                  <c:v>Sistema Nacional de Atención a Emergencias y Seguridad 9-1-1</c:v>
                </c:pt>
                <c:pt idx="2">
                  <c:v>AYUNTAMIENTO SANTIAGO DE LOS CABALLEROS</c:v>
                </c:pt>
                <c:pt idx="3">
                  <c:v>Ministerio de la Vivienda, Hábitat y Edificaciones</c:v>
                </c:pt>
                <c:pt idx="4">
                  <c:v>Policia Nacional</c:v>
                </c:pt>
              </c:strCache>
            </c:strRef>
          </c:cat>
          <c:val>
            <c:numRef>
              <c:f>'Boletin 54'!$B$63:$B$67</c:f>
              <c:numCache>
                <c:formatCode>#,##0.00</c:formatCode>
                <c:ptCount val="5"/>
                <c:pt idx="0">
                  <c:v>6293014182</c:v>
                </c:pt>
                <c:pt idx="1">
                  <c:v>2872604058</c:v>
                </c:pt>
                <c:pt idx="2">
                  <c:v>2339313021</c:v>
                </c:pt>
                <c:pt idx="3">
                  <c:v>2143326514</c:v>
                </c:pt>
                <c:pt idx="4">
                  <c:v>1884624917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octubre - diciembre 2024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54'!$B$163:$C$163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54'!$B$164:$C$164</c:f>
              <c:numCache>
                <c:formatCode>0%</c:formatCode>
                <c:ptCount val="2"/>
                <c:pt idx="0">
                  <c:v>0.32467532467532467</c:v>
                </c:pt>
                <c:pt idx="1">
                  <c:v>0.67532467532467533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54'!$B$163:$C$163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54'!$C$159</c:f>
              <c:numCache>
                <c:formatCode>General</c:formatCode>
                <c:ptCount val="1"/>
                <c:pt idx="0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24</xdr:row>
      <xdr:rowOff>172810</xdr:rowOff>
    </xdr:from>
    <xdr:to>
      <xdr:col>11</xdr:col>
      <xdr:colOff>27213</xdr:colOff>
      <xdr:row>45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80</xdr:row>
      <xdr:rowOff>83456</xdr:rowOff>
    </xdr:from>
    <xdr:to>
      <xdr:col>9</xdr:col>
      <xdr:colOff>140154</xdr:colOff>
      <xdr:row>97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119</xdr:row>
      <xdr:rowOff>72570</xdr:rowOff>
    </xdr:from>
    <xdr:to>
      <xdr:col>9</xdr:col>
      <xdr:colOff>131990</xdr:colOff>
      <xdr:row>143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146</xdr:row>
      <xdr:rowOff>140155</xdr:rowOff>
    </xdr:from>
    <xdr:to>
      <xdr:col>6</xdr:col>
      <xdr:colOff>481693</xdr:colOff>
      <xdr:row>160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184</xdr:row>
      <xdr:rowOff>36739</xdr:rowOff>
    </xdr:from>
    <xdr:to>
      <xdr:col>11</xdr:col>
      <xdr:colOff>679602</xdr:colOff>
      <xdr:row>213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100</xdr:row>
      <xdr:rowOff>176778</xdr:rowOff>
    </xdr:from>
    <xdr:to>
      <xdr:col>8</xdr:col>
      <xdr:colOff>174626</xdr:colOff>
      <xdr:row>118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59</xdr:row>
      <xdr:rowOff>6804</xdr:rowOff>
    </xdr:from>
    <xdr:to>
      <xdr:col>11</xdr:col>
      <xdr:colOff>394607</xdr:colOff>
      <xdr:row>79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161</xdr:row>
      <xdr:rowOff>146504</xdr:rowOff>
    </xdr:from>
    <xdr:to>
      <xdr:col>7</xdr:col>
      <xdr:colOff>462643</xdr:colOff>
      <xdr:row>180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217</xdr:row>
      <xdr:rowOff>138793</xdr:rowOff>
    </xdr:from>
    <xdr:to>
      <xdr:col>6</xdr:col>
      <xdr:colOff>612321</xdr:colOff>
      <xdr:row>235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3"/>
  <sheetViews>
    <sheetView showGridLines="0" tabSelected="1" zoomScale="60" zoomScaleNormal="60" workbookViewId="0">
      <selection activeCell="A3" sqref="A3"/>
    </sheetView>
  </sheetViews>
  <sheetFormatPr defaultColWidth="10.9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4" ht="15" thickBot="1" x14ac:dyDescent="0.4"/>
    <row r="3" spans="1:4" ht="23.5" x14ac:dyDescent="0.35">
      <c r="A3" s="43" t="s">
        <v>34</v>
      </c>
      <c r="B3" s="44" t="s">
        <v>51</v>
      </c>
    </row>
    <row r="4" spans="1:4" ht="24" thickBot="1" x14ac:dyDescent="0.4">
      <c r="A4" s="45" t="s">
        <v>30</v>
      </c>
      <c r="B4" s="46" t="s">
        <v>52</v>
      </c>
    </row>
    <row r="7" spans="1:4" x14ac:dyDescent="0.35">
      <c r="A7" s="16" t="s">
        <v>2</v>
      </c>
      <c r="B7" s="16" t="s">
        <v>3</v>
      </c>
      <c r="C7" s="16" t="s">
        <v>29</v>
      </c>
    </row>
    <row r="8" spans="1:4" x14ac:dyDescent="0.35">
      <c r="A8" s="20" t="s">
        <v>53</v>
      </c>
      <c r="B8" s="18">
        <v>16338</v>
      </c>
      <c r="C8" s="19">
        <f t="shared" ref="C8:C16" si="0">+B8/$B$16</f>
        <v>0.35377419773937896</v>
      </c>
    </row>
    <row r="9" spans="1:4" x14ac:dyDescent="0.35">
      <c r="A9" s="20" t="s">
        <v>54</v>
      </c>
      <c r="B9" s="18">
        <v>8697</v>
      </c>
      <c r="C9" s="19">
        <f t="shared" si="0"/>
        <v>0.1883201247239184</v>
      </c>
    </row>
    <row r="10" spans="1:4" x14ac:dyDescent="0.35">
      <c r="A10" s="20" t="s">
        <v>55</v>
      </c>
      <c r="B10" s="18">
        <v>6948</v>
      </c>
      <c r="C10" s="19">
        <f t="shared" si="0"/>
        <v>0.15044822658178511</v>
      </c>
    </row>
    <row r="11" spans="1:4" x14ac:dyDescent="0.35">
      <c r="A11" s="20" t="s">
        <v>56</v>
      </c>
      <c r="B11" s="18">
        <v>5610</v>
      </c>
      <c r="C11" s="19">
        <f t="shared" si="0"/>
        <v>0.12147589970118228</v>
      </c>
    </row>
    <row r="12" spans="1:4" x14ac:dyDescent="0.35">
      <c r="A12" s="20" t="s">
        <v>0</v>
      </c>
      <c r="B12" s="18">
        <v>5373</v>
      </c>
      <c r="C12" s="19">
        <f t="shared" si="0"/>
        <v>0.11634403014161361</v>
      </c>
    </row>
    <row r="13" spans="1:4" x14ac:dyDescent="0.35">
      <c r="A13" s="20" t="s">
        <v>35</v>
      </c>
      <c r="B13" s="18">
        <v>1792</v>
      </c>
      <c r="C13" s="19">
        <f t="shared" si="0"/>
        <v>3.8802996838595123E-2</v>
      </c>
    </row>
    <row r="14" spans="1:4" x14ac:dyDescent="0.35">
      <c r="A14" s="20" t="s">
        <v>57</v>
      </c>
      <c r="B14" s="18">
        <v>1424</v>
      </c>
      <c r="C14" s="19">
        <f t="shared" si="0"/>
        <v>3.0834524273526481E-2</v>
      </c>
    </row>
    <row r="15" spans="1:4" x14ac:dyDescent="0.35">
      <c r="A15" s="20" t="s">
        <v>58</v>
      </c>
      <c r="B15" s="18">
        <v>98</v>
      </c>
      <c r="C15" s="19">
        <f t="shared" si="0"/>
        <v>2.1220388896106709E-3</v>
      </c>
    </row>
    <row r="16" spans="1:4" x14ac:dyDescent="0.35">
      <c r="A16" s="16" t="s">
        <v>1</v>
      </c>
      <c r="B16" s="51">
        <f>SUM(B8:B14)</f>
        <v>46182</v>
      </c>
      <c r="C16" s="53">
        <f t="shared" si="0"/>
        <v>1</v>
      </c>
      <c r="D16" s="4"/>
    </row>
    <row r="17" spans="1:4" x14ac:dyDescent="0.35">
      <c r="D17" s="4"/>
    </row>
    <row r="18" spans="1:4" x14ac:dyDescent="0.35">
      <c r="D18" s="4"/>
    </row>
    <row r="19" spans="1:4" x14ac:dyDescent="0.35">
      <c r="A19" s="2"/>
      <c r="B19" s="2"/>
      <c r="D19" s="4"/>
    </row>
    <row r="20" spans="1:4" x14ac:dyDescent="0.35">
      <c r="A20" s="2"/>
      <c r="B20" s="2"/>
      <c r="C20" s="14"/>
      <c r="D20" s="4"/>
    </row>
    <row r="21" spans="1:4" x14ac:dyDescent="0.35">
      <c r="A21" s="2"/>
      <c r="B21" s="2"/>
      <c r="C21" s="14"/>
      <c r="D21" s="4"/>
    </row>
    <row r="22" spans="1:4" x14ac:dyDescent="0.35">
      <c r="A22" s="2"/>
      <c r="B22" s="2"/>
      <c r="C22" s="14"/>
      <c r="D22" s="4"/>
    </row>
    <row r="23" spans="1:4" x14ac:dyDescent="0.35">
      <c r="A23" s="2"/>
      <c r="B23" s="2"/>
      <c r="C23" s="14"/>
      <c r="D23" s="4"/>
    </row>
    <row r="24" spans="1:4" x14ac:dyDescent="0.35">
      <c r="A24" s="2"/>
      <c r="B24" s="2"/>
      <c r="C24" s="15"/>
    </row>
    <row r="25" spans="1:4" x14ac:dyDescent="0.35">
      <c r="A25" s="2"/>
      <c r="B25" s="2"/>
      <c r="C25" s="15"/>
    </row>
    <row r="26" spans="1:4" x14ac:dyDescent="0.35">
      <c r="A26" s="1"/>
      <c r="B26" s="2"/>
      <c r="C26" s="15"/>
    </row>
    <row r="27" spans="1:4" x14ac:dyDescent="0.35">
      <c r="B27" s="2"/>
      <c r="C27" s="13"/>
    </row>
    <row r="28" spans="1:4" x14ac:dyDescent="0.35">
      <c r="C28" s="13"/>
    </row>
    <row r="29" spans="1:4" x14ac:dyDescent="0.35">
      <c r="A29" s="6" t="s">
        <v>37</v>
      </c>
      <c r="B29" s="6" t="s">
        <v>28</v>
      </c>
      <c r="C29" s="6" t="s">
        <v>29</v>
      </c>
    </row>
    <row r="30" spans="1:4" x14ac:dyDescent="0.35">
      <c r="A30" s="20" t="s">
        <v>4</v>
      </c>
      <c r="B30" s="21">
        <v>23347006519</v>
      </c>
      <c r="C30" s="22">
        <f>+B30/$B$35</f>
        <v>0.51877888175183751</v>
      </c>
    </row>
    <row r="31" spans="1:4" x14ac:dyDescent="0.35">
      <c r="A31" s="20" t="s">
        <v>47</v>
      </c>
      <c r="B31" s="21">
        <v>9772467691</v>
      </c>
      <c r="C31" s="22">
        <f>+B31/$B$35</f>
        <v>0.21714774682429347</v>
      </c>
    </row>
    <row r="32" spans="1:4" x14ac:dyDescent="0.35">
      <c r="A32" s="20" t="s">
        <v>5</v>
      </c>
      <c r="B32" s="21">
        <v>8844995299</v>
      </c>
      <c r="C32" s="22">
        <f>+B32/$B$35</f>
        <v>0.19653897670269799</v>
      </c>
    </row>
    <row r="33" spans="1:4" x14ac:dyDescent="0.35">
      <c r="A33" s="20" t="s">
        <v>6</v>
      </c>
      <c r="B33" s="21">
        <v>2461103605</v>
      </c>
      <c r="C33" s="22">
        <f>+B33/$B$35</f>
        <v>5.4686607254693244E-2</v>
      </c>
    </row>
    <row r="34" spans="1:4" x14ac:dyDescent="0.35">
      <c r="A34" s="20" t="s">
        <v>59</v>
      </c>
      <c r="B34" s="21">
        <v>578198898</v>
      </c>
      <c r="C34" s="22">
        <f>+B34/$B$35</f>
        <v>1.2847787466477844E-2</v>
      </c>
    </row>
    <row r="35" spans="1:4" x14ac:dyDescent="0.35">
      <c r="A35" s="6" t="s">
        <v>1</v>
      </c>
      <c r="B35" s="23">
        <f>SUM(B30:B34)</f>
        <v>45003772012</v>
      </c>
      <c r="C35" s="22">
        <v>1</v>
      </c>
    </row>
    <row r="36" spans="1:4" x14ac:dyDescent="0.35">
      <c r="C36" s="13"/>
    </row>
    <row r="37" spans="1:4" x14ac:dyDescent="0.35">
      <c r="A37" s="2"/>
      <c r="B37" s="54"/>
      <c r="C37" s="13"/>
      <c r="D37" s="3"/>
    </row>
    <row r="38" spans="1:4" x14ac:dyDescent="0.35">
      <c r="B38" s="54"/>
      <c r="C38" s="13"/>
      <c r="D38" s="3"/>
    </row>
    <row r="39" spans="1:4" x14ac:dyDescent="0.35">
      <c r="B39" s="54"/>
      <c r="C39" s="13"/>
      <c r="D39" s="3"/>
    </row>
    <row r="40" spans="1:4" x14ac:dyDescent="0.35">
      <c r="B40" s="54"/>
      <c r="C40" s="13"/>
    </row>
    <row r="41" spans="1:4" x14ac:dyDescent="0.35">
      <c r="B41" s="54"/>
      <c r="C41" s="13"/>
    </row>
    <row r="42" spans="1:4" x14ac:dyDescent="0.35">
      <c r="A42" s="6" t="s">
        <v>10</v>
      </c>
      <c r="B42" s="6" t="s">
        <v>28</v>
      </c>
      <c r="C42" s="6" t="s">
        <v>29</v>
      </c>
    </row>
    <row r="43" spans="1:4" x14ac:dyDescent="0.35">
      <c r="A43" s="20" t="s">
        <v>7</v>
      </c>
      <c r="B43" s="24">
        <v>12881692513</v>
      </c>
      <c r="C43" s="19">
        <f>+B43/$B$45</f>
        <v>0.27831987421489129</v>
      </c>
    </row>
    <row r="44" spans="1:4" x14ac:dyDescent="0.35">
      <c r="A44" s="20" t="s">
        <v>8</v>
      </c>
      <c r="B44" s="24">
        <v>33402075577</v>
      </c>
      <c r="C44" s="19">
        <f>+B44/$B$45</f>
        <v>0.72168012578510865</v>
      </c>
    </row>
    <row r="45" spans="1:4" x14ac:dyDescent="0.35">
      <c r="A45" s="6" t="s">
        <v>1</v>
      </c>
      <c r="B45" s="7">
        <f>SUM(B43:B44)</f>
        <v>46283768090</v>
      </c>
      <c r="C45" s="19">
        <f>+B45/$B$45</f>
        <v>1</v>
      </c>
    </row>
    <row r="46" spans="1:4" x14ac:dyDescent="0.35">
      <c r="A46" s="12"/>
      <c r="B46" s="12"/>
      <c r="C46" s="15"/>
    </row>
    <row r="47" spans="1:4" x14ac:dyDescent="0.35">
      <c r="A47" s="16" t="s">
        <v>11</v>
      </c>
      <c r="B47" s="6" t="s">
        <v>28</v>
      </c>
      <c r="C47" s="6" t="s">
        <v>29</v>
      </c>
    </row>
    <row r="48" spans="1:4" x14ac:dyDescent="0.35">
      <c r="A48" s="20" t="s">
        <v>39</v>
      </c>
      <c r="B48" s="24">
        <v>28335155630</v>
      </c>
      <c r="C48" s="19">
        <f>+B48/$B$52</f>
        <v>0.61220502995567572</v>
      </c>
    </row>
    <row r="49" spans="1:3" x14ac:dyDescent="0.35">
      <c r="A49" s="20" t="s">
        <v>15</v>
      </c>
      <c r="B49" s="24">
        <v>2865593637</v>
      </c>
      <c r="C49" s="19">
        <f>+B49/$B$52</f>
        <v>6.1913576946193712E-2</v>
      </c>
    </row>
    <row r="50" spans="1:3" x14ac:dyDescent="0.35">
      <c r="A50" s="20" t="s">
        <v>41</v>
      </c>
      <c r="B50" s="24">
        <v>14354945042</v>
      </c>
      <c r="C50" s="19">
        <f>+B50/$B$52</f>
        <v>0.31015074256889441</v>
      </c>
    </row>
    <row r="51" spans="1:3" x14ac:dyDescent="0.35">
      <c r="A51" s="20" t="s">
        <v>42</v>
      </c>
      <c r="B51" s="24">
        <v>728073781</v>
      </c>
      <c r="C51" s="19">
        <f>+B51/$B$52</f>
        <v>1.5730650529236112E-2</v>
      </c>
    </row>
    <row r="52" spans="1:3" x14ac:dyDescent="0.35">
      <c r="A52" s="6" t="s">
        <v>1</v>
      </c>
      <c r="B52" s="7">
        <f>SUM(B48:B51)</f>
        <v>46283768090</v>
      </c>
      <c r="C52" s="19">
        <f>+B52/$B$52</f>
        <v>1</v>
      </c>
    </row>
    <row r="53" spans="1:3" x14ac:dyDescent="0.35">
      <c r="A53" s="12"/>
      <c r="B53" s="12"/>
      <c r="C53" s="12"/>
    </row>
    <row r="54" spans="1:3" x14ac:dyDescent="0.35">
      <c r="A54" s="12"/>
      <c r="B54" s="12"/>
      <c r="C54" s="12"/>
    </row>
    <row r="55" spans="1:3" x14ac:dyDescent="0.35">
      <c r="A55" s="6" t="s">
        <v>38</v>
      </c>
      <c r="B55" s="6" t="s">
        <v>28</v>
      </c>
      <c r="C55" s="6" t="s">
        <v>29</v>
      </c>
    </row>
    <row r="56" spans="1:3" x14ac:dyDescent="0.35">
      <c r="A56" s="20" t="s">
        <v>7</v>
      </c>
      <c r="B56" s="24">
        <v>5903016675</v>
      </c>
      <c r="C56" s="19">
        <f>+B56/$B$58</f>
        <v>0.41121834028126403</v>
      </c>
    </row>
    <row r="57" spans="1:3" x14ac:dyDescent="0.35">
      <c r="A57" s="20" t="s">
        <v>8</v>
      </c>
      <c r="B57" s="24">
        <v>8451928367</v>
      </c>
      <c r="C57" s="19">
        <f t="shared" ref="C57:C58" si="1">+B57/$B$58</f>
        <v>0.58878165971873597</v>
      </c>
    </row>
    <row r="58" spans="1:3" x14ac:dyDescent="0.35">
      <c r="A58" s="6" t="s">
        <v>1</v>
      </c>
      <c r="B58" s="7">
        <f>SUM(B56:B57)</f>
        <v>14354945042</v>
      </c>
      <c r="C58" s="19">
        <f t="shared" si="1"/>
        <v>1</v>
      </c>
    </row>
    <row r="62" spans="1:3" x14ac:dyDescent="0.35">
      <c r="A62" s="6" t="s">
        <v>23</v>
      </c>
      <c r="B62" s="6" t="s">
        <v>28</v>
      </c>
    </row>
    <row r="63" spans="1:3" x14ac:dyDescent="0.35">
      <c r="A63" s="20" t="s">
        <v>60</v>
      </c>
      <c r="B63" s="21">
        <v>6293014182</v>
      </c>
    </row>
    <row r="64" spans="1:3" x14ac:dyDescent="0.35">
      <c r="A64" s="20" t="s">
        <v>61</v>
      </c>
      <c r="B64" s="21">
        <v>2872604058</v>
      </c>
    </row>
    <row r="65" spans="1:5" x14ac:dyDescent="0.35">
      <c r="A65" s="20" t="s">
        <v>62</v>
      </c>
      <c r="B65" s="21">
        <v>2339313021</v>
      </c>
    </row>
    <row r="66" spans="1:5" x14ac:dyDescent="0.35">
      <c r="A66" s="20" t="s">
        <v>48</v>
      </c>
      <c r="B66" s="21">
        <v>2143326514</v>
      </c>
    </row>
    <row r="67" spans="1:5" x14ac:dyDescent="0.35">
      <c r="A67" s="20" t="s">
        <v>63</v>
      </c>
      <c r="B67" s="21">
        <v>1884624917</v>
      </c>
    </row>
    <row r="68" spans="1:5" x14ac:dyDescent="0.35">
      <c r="A68" s="6" t="s">
        <v>1</v>
      </c>
      <c r="B68" s="7">
        <f>SUM(B63:B67)</f>
        <v>15532882692</v>
      </c>
    </row>
    <row r="74" spans="1:5" x14ac:dyDescent="0.35">
      <c r="E74" s="3"/>
    </row>
    <row r="75" spans="1:5" x14ac:dyDescent="0.35">
      <c r="E75" s="3"/>
    </row>
    <row r="76" spans="1:5" x14ac:dyDescent="0.35">
      <c r="D76" s="3"/>
      <c r="E76" s="3"/>
    </row>
    <row r="77" spans="1:5" x14ac:dyDescent="0.35">
      <c r="D77" s="3"/>
      <c r="E77" s="3"/>
    </row>
    <row r="78" spans="1:5" x14ac:dyDescent="0.35">
      <c r="D78" s="3"/>
      <c r="E78" s="3"/>
    </row>
    <row r="79" spans="1:5" x14ac:dyDescent="0.35">
      <c r="C79" s="3"/>
      <c r="D79" s="3"/>
      <c r="E79" s="3"/>
    </row>
    <row r="80" spans="1:5" x14ac:dyDescent="0.35">
      <c r="C80" s="3"/>
      <c r="D80" s="3"/>
      <c r="E80" s="3"/>
    </row>
    <row r="81" spans="1:5" x14ac:dyDescent="0.35">
      <c r="D81" s="3"/>
      <c r="E81" s="3"/>
    </row>
    <row r="82" spans="1:5" x14ac:dyDescent="0.35">
      <c r="C82" s="3"/>
      <c r="D82" s="3"/>
      <c r="E82" s="3"/>
    </row>
    <row r="83" spans="1:5" x14ac:dyDescent="0.35">
      <c r="A83" s="3"/>
      <c r="B83" s="3"/>
      <c r="C83" s="3"/>
      <c r="D83" s="3"/>
      <c r="E83" s="3"/>
    </row>
    <row r="84" spans="1:5" x14ac:dyDescent="0.35">
      <c r="A84" s="6" t="s">
        <v>31</v>
      </c>
      <c r="B84" s="6" t="s">
        <v>25</v>
      </c>
      <c r="C84" s="3"/>
      <c r="D84" s="3"/>
      <c r="E84" s="3"/>
    </row>
    <row r="85" spans="1:5" x14ac:dyDescent="0.35">
      <c r="A85" s="20" t="s">
        <v>45</v>
      </c>
      <c r="B85" s="25">
        <v>2</v>
      </c>
      <c r="C85" s="3"/>
      <c r="D85" s="3"/>
      <c r="E85" s="3"/>
    </row>
    <row r="86" spans="1:5" x14ac:dyDescent="0.35">
      <c r="A86" s="20" t="s">
        <v>64</v>
      </c>
      <c r="B86" s="25">
        <v>19</v>
      </c>
      <c r="C86" s="3"/>
      <c r="D86" s="3"/>
      <c r="E86" s="3"/>
    </row>
    <row r="87" spans="1:5" x14ac:dyDescent="0.35">
      <c r="A87" s="20" t="s">
        <v>35</v>
      </c>
      <c r="B87" s="25">
        <v>68</v>
      </c>
      <c r="C87" s="3"/>
      <c r="D87" s="3"/>
      <c r="E87" s="3"/>
    </row>
    <row r="88" spans="1:5" x14ac:dyDescent="0.35">
      <c r="A88" s="20" t="s">
        <v>13</v>
      </c>
      <c r="B88" s="25">
        <v>208</v>
      </c>
      <c r="C88" s="3"/>
      <c r="D88" s="3"/>
      <c r="E88" s="3"/>
    </row>
    <row r="89" spans="1:5" x14ac:dyDescent="0.35">
      <c r="A89" s="20" t="s">
        <v>14</v>
      </c>
      <c r="B89" s="25">
        <v>686</v>
      </c>
      <c r="C89" s="3"/>
      <c r="D89" s="3"/>
      <c r="E89" s="3"/>
    </row>
    <row r="90" spans="1:5" x14ac:dyDescent="0.35">
      <c r="A90" s="20" t="s">
        <v>12</v>
      </c>
      <c r="B90" s="25">
        <v>726</v>
      </c>
      <c r="C90" s="3"/>
      <c r="D90" s="3"/>
      <c r="E90" s="3"/>
    </row>
    <row r="91" spans="1:5" x14ac:dyDescent="0.35">
      <c r="A91" s="20" t="s">
        <v>0</v>
      </c>
      <c r="B91" s="25">
        <v>5633</v>
      </c>
      <c r="C91" s="3"/>
      <c r="D91" s="3"/>
      <c r="E91" s="3"/>
    </row>
    <row r="92" spans="1:5" x14ac:dyDescent="0.35">
      <c r="A92" s="20" t="s">
        <v>19</v>
      </c>
      <c r="B92" s="25">
        <v>11619</v>
      </c>
      <c r="C92" s="3"/>
      <c r="D92" s="3"/>
      <c r="E92" s="3"/>
    </row>
    <row r="93" spans="1:5" x14ac:dyDescent="0.35">
      <c r="A93" s="3"/>
      <c r="B93" s="3"/>
      <c r="C93" s="3"/>
    </row>
    <row r="94" spans="1:5" x14ac:dyDescent="0.35">
      <c r="A94" s="3"/>
      <c r="B94" s="3"/>
      <c r="C94" s="3"/>
    </row>
    <row r="104" spans="1:2" x14ac:dyDescent="0.35">
      <c r="A104" s="26" t="s">
        <v>32</v>
      </c>
      <c r="B104" s="26" t="s">
        <v>18</v>
      </c>
    </row>
    <row r="105" spans="1:2" x14ac:dyDescent="0.35">
      <c r="A105" s="27" t="s">
        <v>7</v>
      </c>
      <c r="B105" s="28">
        <v>31785</v>
      </c>
    </row>
    <row r="106" spans="1:2" x14ac:dyDescent="0.35">
      <c r="A106" s="27" t="s">
        <v>8</v>
      </c>
      <c r="B106" s="28">
        <v>88710</v>
      </c>
    </row>
    <row r="107" spans="1:2" x14ac:dyDescent="0.35">
      <c r="A107" s="27" t="s">
        <v>9</v>
      </c>
      <c r="B107" s="28">
        <v>4133</v>
      </c>
    </row>
    <row r="108" spans="1:2" x14ac:dyDescent="0.35">
      <c r="A108" s="26" t="s">
        <v>1</v>
      </c>
      <c r="B108" s="29">
        <f>SUM(B105:B107)</f>
        <v>124628</v>
      </c>
    </row>
    <row r="119" spans="1:9" x14ac:dyDescent="0.35">
      <c r="E119" s="1"/>
    </row>
    <row r="120" spans="1:9" x14ac:dyDescent="0.35">
      <c r="E120" s="1"/>
    </row>
    <row r="121" spans="1:9" x14ac:dyDescent="0.35">
      <c r="H121" s="2"/>
      <c r="I121" s="2"/>
    </row>
    <row r="122" spans="1:9" x14ac:dyDescent="0.35">
      <c r="A122" s="16" t="s">
        <v>33</v>
      </c>
      <c r="B122" s="16" t="s">
        <v>25</v>
      </c>
      <c r="H122" s="2"/>
      <c r="I122" s="2"/>
    </row>
    <row r="123" spans="1:9" x14ac:dyDescent="0.35">
      <c r="A123" s="17" t="s">
        <v>39</v>
      </c>
      <c r="B123" s="30">
        <v>59378</v>
      </c>
      <c r="H123" s="2"/>
      <c r="I123" s="2"/>
    </row>
    <row r="124" spans="1:9" x14ac:dyDescent="0.35">
      <c r="A124" s="17" t="s">
        <v>15</v>
      </c>
      <c r="B124" s="30">
        <v>879</v>
      </c>
      <c r="H124" s="2"/>
      <c r="I124" s="2"/>
    </row>
    <row r="125" spans="1:9" x14ac:dyDescent="0.35">
      <c r="A125" s="17" t="s">
        <v>41</v>
      </c>
      <c r="B125" s="30">
        <v>14894</v>
      </c>
      <c r="H125" s="2"/>
      <c r="I125" s="2"/>
    </row>
    <row r="126" spans="1:9" x14ac:dyDescent="0.35">
      <c r="A126" s="17" t="s">
        <v>42</v>
      </c>
      <c r="B126" s="30">
        <v>49477</v>
      </c>
      <c r="E126" s="1"/>
      <c r="H126" s="2"/>
      <c r="I126" s="2"/>
    </row>
    <row r="127" spans="1:9" x14ac:dyDescent="0.35">
      <c r="A127" s="16" t="s">
        <v>18</v>
      </c>
      <c r="B127" s="52">
        <f>SUM(B123:B126)</f>
        <v>124628</v>
      </c>
      <c r="D127" s="1"/>
      <c r="H127" s="2"/>
      <c r="I127" s="2"/>
    </row>
    <row r="128" spans="1:9" x14ac:dyDescent="0.35">
      <c r="D128" s="1"/>
      <c r="H128" s="2"/>
      <c r="I128" s="2"/>
    </row>
    <row r="129" spans="4:7" x14ac:dyDescent="0.35">
      <c r="D129" s="1"/>
    </row>
    <row r="130" spans="4:7" x14ac:dyDescent="0.35">
      <c r="D130" s="1"/>
    </row>
    <row r="131" spans="4:7" x14ac:dyDescent="0.35">
      <c r="D131" s="1"/>
    </row>
    <row r="132" spans="4:7" x14ac:dyDescent="0.35">
      <c r="D132" s="1"/>
    </row>
    <row r="133" spans="4:7" x14ac:dyDescent="0.35">
      <c r="D133" s="1"/>
    </row>
    <row r="134" spans="4:7" x14ac:dyDescent="0.35">
      <c r="D134" s="1"/>
    </row>
    <row r="137" spans="4:7" x14ac:dyDescent="0.35">
      <c r="D137" s="1"/>
    </row>
    <row r="138" spans="4:7" x14ac:dyDescent="0.35">
      <c r="D138" s="1"/>
    </row>
    <row r="139" spans="4:7" x14ac:dyDescent="0.35">
      <c r="D139" s="1"/>
    </row>
    <row r="140" spans="4:7" x14ac:dyDescent="0.35">
      <c r="D140" s="1"/>
      <c r="G140" s="2"/>
    </row>
    <row r="141" spans="4:7" x14ac:dyDescent="0.35">
      <c r="D141" s="1"/>
      <c r="G141" s="2"/>
    </row>
    <row r="142" spans="4:7" x14ac:dyDescent="0.35">
      <c r="D142" s="1"/>
    </row>
    <row r="143" spans="4:7" x14ac:dyDescent="0.35">
      <c r="D143" s="1"/>
      <c r="E143" s="1"/>
    </row>
    <row r="144" spans="4:7" x14ac:dyDescent="0.35">
      <c r="D144" s="1"/>
      <c r="E144" s="1"/>
    </row>
    <row r="145" spans="1:5" x14ac:dyDescent="0.35">
      <c r="D145" s="1"/>
      <c r="E145" s="1"/>
    </row>
    <row r="146" spans="1:5" x14ac:dyDescent="0.35">
      <c r="D146" s="1"/>
      <c r="E146" s="1"/>
    </row>
    <row r="147" spans="1:5" ht="37.5" customHeight="1" x14ac:dyDescent="0.35">
      <c r="E147" s="1"/>
    </row>
    <row r="148" spans="1:5" ht="40.5" customHeight="1" x14ac:dyDescent="0.35">
      <c r="D148" s="5"/>
    </row>
    <row r="149" spans="1:5" ht="36.75" customHeight="1" thickBot="1" x14ac:dyDescent="0.4">
      <c r="D149" s="5"/>
    </row>
    <row r="150" spans="1:5" ht="21.5" thickBot="1" x14ac:dyDescent="0.4">
      <c r="A150" s="31" t="s">
        <v>26</v>
      </c>
      <c r="B150" s="32" t="s">
        <v>27</v>
      </c>
      <c r="D150" s="5"/>
    </row>
    <row r="151" spans="1:5" ht="16" thickBot="1" x14ac:dyDescent="0.4">
      <c r="A151" s="33" t="s">
        <v>21</v>
      </c>
      <c r="B151" s="34">
        <f>+B157+C157</f>
        <v>284</v>
      </c>
    </row>
    <row r="152" spans="1:5" ht="16" thickBot="1" x14ac:dyDescent="0.4">
      <c r="A152" s="33" t="s">
        <v>20</v>
      </c>
      <c r="B152" s="34">
        <f>+B158+C158</f>
        <v>1179</v>
      </c>
    </row>
    <row r="153" spans="1:5" ht="16" thickBot="1" x14ac:dyDescent="0.4">
      <c r="A153" s="35" t="s">
        <v>22</v>
      </c>
      <c r="B153" s="36">
        <f>SUM(B151:B152)</f>
        <v>1463</v>
      </c>
      <c r="D153" s="5"/>
    </row>
    <row r="154" spans="1:5" x14ac:dyDescent="0.35">
      <c r="D154" s="5"/>
    </row>
    <row r="155" spans="1:5" ht="15" thickBot="1" x14ac:dyDescent="0.4">
      <c r="A155" s="37"/>
      <c r="B155" s="37"/>
      <c r="C155" s="37"/>
      <c r="D155" s="5"/>
    </row>
    <row r="156" spans="1:5" ht="21.5" thickBot="1" x14ac:dyDescent="0.4">
      <c r="A156" s="31" t="s">
        <v>26</v>
      </c>
      <c r="B156" s="32" t="s">
        <v>8</v>
      </c>
      <c r="C156" s="32" t="s">
        <v>7</v>
      </c>
      <c r="D156" s="5"/>
    </row>
    <row r="157" spans="1:5" ht="16" thickBot="1" x14ac:dyDescent="0.4">
      <c r="A157" s="33" t="s">
        <v>21</v>
      </c>
      <c r="B157" s="34">
        <v>83</v>
      </c>
      <c r="C157" s="34">
        <v>201</v>
      </c>
      <c r="D157" s="5"/>
    </row>
    <row r="158" spans="1:5" ht="16" thickBot="1" x14ac:dyDescent="0.4">
      <c r="A158" s="33" t="s">
        <v>40</v>
      </c>
      <c r="B158" s="34">
        <v>392</v>
      </c>
      <c r="C158" s="34">
        <v>787</v>
      </c>
      <c r="D158" s="5"/>
    </row>
    <row r="159" spans="1:5" ht="16" thickBot="1" x14ac:dyDescent="0.4">
      <c r="A159" s="35" t="s">
        <v>22</v>
      </c>
      <c r="B159" s="36">
        <f>SUM(B157:B158)</f>
        <v>475</v>
      </c>
      <c r="C159" s="36">
        <f>SUM(C157:C158)</f>
        <v>988</v>
      </c>
    </row>
    <row r="161" spans="1:3" x14ac:dyDescent="0.35">
      <c r="A161" s="37"/>
      <c r="B161" s="37"/>
      <c r="C161" s="37"/>
    </row>
    <row r="162" spans="1:3" ht="15" thickBot="1" x14ac:dyDescent="0.4">
      <c r="A162" s="37"/>
      <c r="B162" s="37"/>
      <c r="C162" s="37"/>
    </row>
    <row r="163" spans="1:3" ht="15" thickBot="1" x14ac:dyDescent="0.4">
      <c r="A163" s="37"/>
      <c r="B163" s="38" t="s">
        <v>8</v>
      </c>
      <c r="C163" s="32" t="s">
        <v>7</v>
      </c>
    </row>
    <row r="164" spans="1:3" ht="16" thickBot="1" x14ac:dyDescent="0.4">
      <c r="A164" s="37"/>
      <c r="B164" s="39">
        <f>B159/B153</f>
        <v>0.32467532467532467</v>
      </c>
      <c r="C164" s="40">
        <f>C159/B153</f>
        <v>0.67532467532467533</v>
      </c>
    </row>
    <row r="172" spans="1:3" ht="27" customHeight="1" x14ac:dyDescent="0.35"/>
    <row r="174" spans="1:3" ht="15" customHeight="1" x14ac:dyDescent="0.35"/>
    <row r="177" spans="1:2" ht="33.75" customHeight="1" x14ac:dyDescent="0.35"/>
    <row r="181" spans="1:2" ht="17.25" customHeight="1" x14ac:dyDescent="0.35"/>
    <row r="183" spans="1:2" ht="17.25" customHeight="1" x14ac:dyDescent="0.35"/>
    <row r="184" spans="1:2" ht="15" customHeight="1" x14ac:dyDescent="0.35"/>
    <row r="188" spans="1:2" ht="27.5" customHeight="1" x14ac:dyDescent="0.35">
      <c r="A188" s="41" t="s">
        <v>24</v>
      </c>
      <c r="B188" s="42" t="s">
        <v>25</v>
      </c>
    </row>
    <row r="189" spans="1:2" ht="15" thickBot="1" x14ac:dyDescent="0.4">
      <c r="A189" s="49" t="s">
        <v>16</v>
      </c>
      <c r="B189" s="50">
        <v>1</v>
      </c>
    </row>
    <row r="190" spans="1:2" ht="15" thickBot="1" x14ac:dyDescent="0.4">
      <c r="A190" s="49" t="s">
        <v>17</v>
      </c>
      <c r="B190" s="50">
        <v>0</v>
      </c>
    </row>
    <row r="191" spans="1:2" ht="15" thickBot="1" x14ac:dyDescent="0.4">
      <c r="A191" s="49" t="s">
        <v>43</v>
      </c>
      <c r="B191" s="50">
        <v>5</v>
      </c>
    </row>
    <row r="192" spans="1:2" ht="15" thickBot="1" x14ac:dyDescent="0.4">
      <c r="A192" s="49" t="s">
        <v>65</v>
      </c>
      <c r="B192" s="50">
        <v>41</v>
      </c>
    </row>
    <row r="193" spans="1:2" ht="15" thickBot="1" x14ac:dyDescent="0.4">
      <c r="A193" s="49" t="s">
        <v>66</v>
      </c>
      <c r="B193" s="50">
        <v>1</v>
      </c>
    </row>
    <row r="194" spans="1:2" ht="15" thickBot="1" x14ac:dyDescent="0.4">
      <c r="A194" s="49" t="s">
        <v>50</v>
      </c>
      <c r="B194" s="50">
        <v>15</v>
      </c>
    </row>
    <row r="195" spans="1:2" ht="15" thickBot="1" x14ac:dyDescent="0.4">
      <c r="A195" s="49" t="s">
        <v>67</v>
      </c>
      <c r="B195" s="50">
        <v>2</v>
      </c>
    </row>
    <row r="196" spans="1:2" ht="15" thickBot="1" x14ac:dyDescent="0.4">
      <c r="A196" s="49" t="s">
        <v>49</v>
      </c>
      <c r="B196" s="50">
        <v>1</v>
      </c>
    </row>
    <row r="197" spans="1:2" ht="15" thickBot="1" x14ac:dyDescent="0.4">
      <c r="A197" s="49" t="s">
        <v>46</v>
      </c>
      <c r="B197" s="50">
        <v>1</v>
      </c>
    </row>
    <row r="198" spans="1:2" ht="15" thickBot="1" x14ac:dyDescent="0.4">
      <c r="A198" s="49" t="s">
        <v>44</v>
      </c>
      <c r="B198" s="50">
        <v>1</v>
      </c>
    </row>
    <row r="199" spans="1:2" ht="15" thickBot="1" x14ac:dyDescent="0.4">
      <c r="A199" s="49"/>
      <c r="B199" s="50"/>
    </row>
    <row r="200" spans="1:2" ht="15" thickBot="1" x14ac:dyDescent="0.4">
      <c r="A200" s="49"/>
      <c r="B200" s="50"/>
    </row>
    <row r="212" spans="1:6" x14ac:dyDescent="0.35">
      <c r="D212" s="10"/>
    </row>
    <row r="213" spans="1:6" x14ac:dyDescent="0.35">
      <c r="A213" s="8"/>
      <c r="D213" s="9"/>
      <c r="E213" s="10"/>
    </row>
    <row r="214" spans="1:6" x14ac:dyDescent="0.35">
      <c r="A214" s="9"/>
      <c r="B214" s="9"/>
      <c r="C214" s="9"/>
      <c r="D214" s="11"/>
      <c r="E214" s="9"/>
      <c r="F214" s="10"/>
    </row>
    <row r="215" spans="1:6" x14ac:dyDescent="0.35">
      <c r="A215" s="9"/>
      <c r="C215" s="9"/>
      <c r="D215" s="11"/>
      <c r="E215" s="9"/>
      <c r="F215" s="10"/>
    </row>
    <row r="216" spans="1:6" x14ac:dyDescent="0.35">
      <c r="A216" s="11"/>
      <c r="B216" s="11"/>
      <c r="C216" s="11"/>
      <c r="D216" s="11"/>
      <c r="E216" s="9"/>
      <c r="F216" s="10"/>
    </row>
    <row r="217" spans="1:6" x14ac:dyDescent="0.35">
      <c r="A217" s="11"/>
      <c r="B217" s="11"/>
      <c r="C217" s="11"/>
      <c r="D217" s="11"/>
      <c r="E217" s="9"/>
      <c r="F217" s="10"/>
    </row>
    <row r="218" spans="1:6" x14ac:dyDescent="0.35">
      <c r="A218" s="11"/>
      <c r="B218" s="11"/>
      <c r="C218" s="11"/>
      <c r="D218" s="11"/>
      <c r="E218" s="9"/>
      <c r="F218" s="10"/>
    </row>
    <row r="219" spans="1:6" ht="15" thickBot="1" x14ac:dyDescent="0.4">
      <c r="A219" s="41" t="s">
        <v>36</v>
      </c>
      <c r="B219" s="42" t="s">
        <v>25</v>
      </c>
      <c r="C219" s="11"/>
      <c r="D219" s="11"/>
      <c r="E219" s="9"/>
      <c r="F219" s="10"/>
    </row>
    <row r="220" spans="1:6" ht="15" thickBot="1" x14ac:dyDescent="0.4">
      <c r="A220" s="47" t="s">
        <v>7</v>
      </c>
      <c r="B220" s="48">
        <v>23</v>
      </c>
      <c r="C220" s="11"/>
      <c r="D220" s="11"/>
      <c r="E220" s="9"/>
      <c r="F220" s="10"/>
    </row>
    <row r="221" spans="1:6" ht="15" thickBot="1" x14ac:dyDescent="0.4">
      <c r="A221" s="49" t="s">
        <v>8</v>
      </c>
      <c r="B221" s="50">
        <v>45</v>
      </c>
      <c r="C221" s="11"/>
      <c r="D221" s="9"/>
      <c r="E221" s="9"/>
    </row>
    <row r="222" spans="1:6" ht="15" thickBot="1" x14ac:dyDescent="0.4">
      <c r="A222" s="47"/>
      <c r="B222" s="48"/>
      <c r="C222" s="11"/>
    </row>
    <row r="223" spans="1:6" x14ac:dyDescent="0.35">
      <c r="A223" s="9"/>
      <c r="B223" s="9"/>
      <c r="C223" s="9"/>
    </row>
  </sheetData>
  <sortState xmlns:xlrd2="http://schemas.microsoft.com/office/spreadsheetml/2017/richdata2" ref="A8:C16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2025-01-14T17:41:55Z</dcterms:modified>
</cp:coreProperties>
</file>